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mkoch1\Downloads\"/>
    </mc:Choice>
  </mc:AlternateContent>
  <xr:revisionPtr revIDLastSave="0" documentId="13_ncr:1_{682CAFEB-29A7-49B3-A4F5-34818362FE0E}" xr6:coauthVersionLast="44" xr6:coauthVersionMax="44" xr10:uidLastSave="{00000000-0000-0000-0000-000000000000}"/>
  <bookViews>
    <workbookView xWindow="28680" yWindow="-120" windowWidth="21840" windowHeight="13140" tabRatio="839" xr2:uid="{00000000-000D-0000-FFFF-FFFF00000000}"/>
  </bookViews>
  <sheets>
    <sheet name="CSF list" sheetId="3" r:id="rId1"/>
    <sheet name="CSF weight definition" sheetId="4" r:id="rId2"/>
    <sheet name="CSF Scorecard" sheetId="14" r:id="rId3"/>
    <sheet name="Mapping Data" sheetId="1" r:id="rId4"/>
    <sheet name="Bubble Chart" sheetId="15" r:id="rId5"/>
  </sheets>
  <externalReferences>
    <externalReference r:id="rId6"/>
    <externalReference r:id="rId7"/>
  </externalReferences>
  <definedNames>
    <definedName name="_xlnm._FilterDatabase" localSheetId="3" hidden="1">'Mapping Data'!#REF!</definedName>
    <definedName name="BusinessUnit">[1]SGM_MetricTransfer!$C$3</definedName>
    <definedName name="Rating">'[1]LOV Do not delete'!$A$2:$A$5</definedName>
    <definedName name="Strategies">[2]Strategies!$A$1:$A$4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4" l="1"/>
  <c r="G5" i="14"/>
  <c r="G6" i="14"/>
  <c r="G7" i="14"/>
  <c r="G8" i="14"/>
  <c r="G3" i="14"/>
  <c r="I3" i="4"/>
  <c r="I4" i="4"/>
  <c r="I5" i="4"/>
  <c r="I6" i="4"/>
  <c r="I7" i="4"/>
  <c r="I2" i="4"/>
  <c r="H7" i="4" l="1"/>
  <c r="H3" i="4"/>
  <c r="H4" i="4"/>
  <c r="H5" i="4"/>
  <c r="H6" i="4"/>
  <c r="A8" i="14" l="1"/>
  <c r="A7" i="14"/>
  <c r="A6" i="14"/>
  <c r="A5" i="14"/>
  <c r="A4" i="14"/>
  <c r="A3" i="14"/>
  <c r="H2" i="4" l="1"/>
  <c r="B7" i="1"/>
  <c r="C11" i="1"/>
  <c r="B6" i="1"/>
  <c r="B5" i="1"/>
  <c r="B4" i="1"/>
  <c r="B3" i="1"/>
  <c r="B2" i="1"/>
  <c r="A7" i="4"/>
  <c r="G1" i="4" s="1"/>
  <c r="A6" i="4"/>
  <c r="A5" i="4"/>
  <c r="A4" i="4"/>
  <c r="A3" i="4"/>
  <c r="A2" i="4"/>
  <c r="E1" i="4"/>
  <c r="C1" i="4" l="1"/>
  <c r="F1" i="4"/>
  <c r="D1" i="4"/>
  <c r="B1" i="4"/>
  <c r="H8" i="4" l="1"/>
  <c r="H5" i="14" l="1"/>
  <c r="A4" i="1"/>
  <c r="H6" i="14"/>
  <c r="A5" i="1"/>
  <c r="H4" i="14"/>
  <c r="A3" i="1"/>
  <c r="H8" i="14"/>
  <c r="A7" i="1"/>
  <c r="H7" i="14"/>
  <c r="A6" i="1"/>
  <c r="H3" i="14"/>
  <c r="H1" i="14" s="1"/>
  <c r="A2" i="1"/>
  <c r="I8" i="4"/>
  <c r="M8" i="1" l="1"/>
  <c r="J8" i="1"/>
  <c r="E8" i="1"/>
  <c r="G8" i="1"/>
  <c r="I8" i="1"/>
  <c r="H8" i="1"/>
  <c r="K8" i="1"/>
  <c r="F8" i="1"/>
  <c r="N8" i="1"/>
  <c r="O8" i="1"/>
  <c r="P8" i="1"/>
  <c r="Q8" i="1"/>
  <c r="S8" i="1"/>
  <c r="R8" i="1"/>
  <c r="T8" i="1"/>
  <c r="C8" i="1"/>
  <c r="D8" i="1"/>
  <c r="U8" i="1"/>
</calcChain>
</file>

<file path=xl/sharedStrings.xml><?xml version="1.0" encoding="utf-8"?>
<sst xmlns="http://schemas.openxmlformats.org/spreadsheetml/2006/main" count="75" uniqueCount="72">
  <si>
    <t>Weight</t>
  </si>
  <si>
    <t>Contribution to Strategy Fit - TOTAL SCORE</t>
  </si>
  <si>
    <t>Achievability2</t>
  </si>
  <si>
    <t>TOTAL</t>
  </si>
  <si>
    <t>Score</t>
  </si>
  <si>
    <t>Rating</t>
  </si>
  <si>
    <t>Comments</t>
  </si>
  <si>
    <t>Contribution to Strategy Score =</t>
  </si>
  <si>
    <t>negative or no impact</t>
  </si>
  <si>
    <t>1. You have a total of 5 points for each "pair" of criteria : for example "Sustain our profitability" and "promote our integrated value proposition"</t>
  </si>
  <si>
    <t>3. You do the same for each pair (highlighted in the same cell color)</t>
  </si>
  <si>
    <t>5. This weight is copied to the "CSF Scorecard" tab.</t>
  </si>
  <si>
    <t>2. You should distribute these 5 points between the 2 criteria, e.g. if you compare "Sustain our profitability" and "promote our integrated value proposition", and you think that the first one is much more important, it will have 4 points, and the second one : 1 point, or it can be : 3 / 2.</t>
  </si>
  <si>
    <t>If you think the second criteria is more important, then it should be 1 or 2 points for the first one, 3 or 4 points for the second one.</t>
  </si>
  <si>
    <t>4. The weight is automatically converted to a percentage in column I : Weight</t>
  </si>
  <si>
    <r>
      <t xml:space="preserve">How to use this matrix ? </t>
    </r>
    <r>
      <rPr>
        <sz val="10"/>
        <rFont val="Arial"/>
        <family val="2"/>
      </rPr>
      <t>(the cells have been filled out as an example, clear out all cell contents before starting)</t>
    </r>
  </si>
  <si>
    <t>Total R&amp;D Cost (000'S)</t>
  </si>
  <si>
    <t>China is not impacted or a focus</t>
  </si>
  <si>
    <t>NPV (10 yr)</t>
  </si>
  <si>
    <t>Achievability</t>
  </si>
  <si>
    <t>Product Designed for the Chinese Market</t>
  </si>
  <si>
    <t>Product is available for sale in China</t>
  </si>
  <si>
    <t>Product Designed for the Chinese Market and Marketing plan and available outside of China</t>
  </si>
  <si>
    <t>CSF2</t>
  </si>
  <si>
    <t>CSF3</t>
  </si>
  <si>
    <t>CSF4</t>
  </si>
  <si>
    <t>CSF5</t>
  </si>
  <si>
    <t>CSF6</t>
  </si>
  <si>
    <t>XX</t>
  </si>
  <si>
    <t>X</t>
  </si>
  <si>
    <t>XXX</t>
  </si>
  <si>
    <t>XXXX</t>
  </si>
  <si>
    <t>Margin better by 10% of the Franchise Trade Margins</t>
  </si>
  <si>
    <t>Margin is between 5 and 10% better</t>
  </si>
  <si>
    <t>Margin is between equal to 0 and 5% better</t>
  </si>
  <si>
    <t>Project does not focus on the XXX Market</t>
  </si>
  <si>
    <t>Project focuses on the Sub Market Y</t>
  </si>
  <si>
    <t>Project focus on Sub market Z</t>
  </si>
  <si>
    <t>Project focus on both Y &amp; Z sub markets</t>
  </si>
  <si>
    <t>Equal or Slower delivery</t>
  </si>
  <si>
    <t>Improve Deliver 5%</t>
  </si>
  <si>
    <t>Improve Delivery 10%</t>
  </si>
  <si>
    <t>15% or more improvement in delivery</t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</si>
  <si>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</si>
  <si>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</si>
  <si>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</si>
  <si>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</si>
  <si>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</si>
  <si>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</si>
  <si>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</si>
  <si>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</si>
  <si>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</si>
  <si>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</si>
  <si>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Project 11</t>
  </si>
  <si>
    <t>Project 12</t>
  </si>
  <si>
    <t>Project 13</t>
  </si>
  <si>
    <t>Project 14</t>
  </si>
  <si>
    <t>Project 15</t>
  </si>
  <si>
    <t>Project 16</t>
  </si>
  <si>
    <t>Project 17</t>
  </si>
  <si>
    <t>Project 18</t>
  </si>
  <si>
    <t>Project 19</t>
  </si>
  <si>
    <t>List Definitions needed to build agreement</t>
  </si>
  <si>
    <t>List CSFs below</t>
  </si>
  <si>
    <t>CSF1</t>
  </si>
  <si>
    <t>Drop down list</t>
  </si>
  <si>
    <t>Speed</t>
  </si>
  <si>
    <t>Market</t>
  </si>
  <si>
    <t>Countries</t>
  </si>
  <si>
    <t>Margin</t>
  </si>
  <si>
    <t>Other</t>
  </si>
  <si>
    <t>Examples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</si>
</sst>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22"/>
      <color theme="1"/>
      <name val="Arial"/>
      <family val="2"/>
    </font>
    <font>
      <sz val="22"/>
      <color theme="0"/>
      <name val="Arial"/>
      <family val="2"/>
    </font>
    <font>
      <sz val="22"/>
      <name val="Arial"/>
      <family val="2"/>
    </font>
    <font>
      <b/>
      <sz val="20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 diagonalDown="1">
      <left/>
      <right/>
      <top/>
      <bottom/>
      <diagonal style="thin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9" fontId="4" fillId="3" borderId="2" xfId="0" applyNumberFormat="1" applyFont="1" applyFill="1" applyBorder="1" applyAlignment="1"/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" fillId="0" borderId="0" xfId="0" applyFont="1"/>
    <xf numFmtId="0" fontId="6" fillId="0" borderId="4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0" fillId="0" borderId="7" xfId="0" applyBorder="1"/>
    <xf numFmtId="0" fontId="6" fillId="0" borderId="7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4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0" fillId="0" borderId="0" xfId="0" applyFill="1"/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4" xfId="0" applyFont="1" applyBorder="1" applyAlignment="1">
      <alignment horizontal="left" vertical="top"/>
    </xf>
    <xf numFmtId="0" fontId="12" fillId="23" borderId="4" xfId="0" applyFont="1" applyFill="1" applyBorder="1" applyAlignment="1">
      <alignment textRotation="90" wrapText="1"/>
    </xf>
    <xf numFmtId="0" fontId="1" fillId="23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4" fillId="0" borderId="4" xfId="0" applyFont="1" applyBorder="1" applyAlignment="1"/>
    <xf numFmtId="0" fontId="2" fillId="0" borderId="4" xfId="0" applyFont="1" applyBorder="1" applyAlignment="1">
      <alignment vertical="center"/>
    </xf>
    <xf numFmtId="0" fontId="15" fillId="0" borderId="4" xfId="0" applyFont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14" borderId="4" xfId="0" applyFont="1" applyFill="1" applyBorder="1" applyAlignment="1">
      <alignment horizontal="center" vertical="center" wrapText="1"/>
    </xf>
    <xf numFmtId="0" fontId="15" fillId="17" borderId="4" xfId="0" applyFont="1" applyFill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12" borderId="4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wrapText="1"/>
    </xf>
    <xf numFmtId="0" fontId="15" fillId="18" borderId="4" xfId="0" applyFont="1" applyFill="1" applyBorder="1" applyAlignment="1">
      <alignment horizontal="center" vertical="center" wrapText="1"/>
    </xf>
    <xf numFmtId="0" fontId="15" fillId="13" borderId="4" xfId="0" applyFont="1" applyFill="1" applyBorder="1" applyAlignment="1">
      <alignment horizontal="center" vertical="center" wrapText="1"/>
    </xf>
    <xf numFmtId="0" fontId="15" fillId="11" borderId="4" xfId="0" applyFont="1" applyFill="1" applyBorder="1" applyAlignment="1">
      <alignment horizontal="center" vertical="center" wrapText="1"/>
    </xf>
    <xf numFmtId="0" fontId="15" fillId="21" borderId="4" xfId="0" applyFont="1" applyFill="1" applyBorder="1" applyAlignment="1">
      <alignment horizontal="center" vertical="center" wrapText="1"/>
    </xf>
    <xf numFmtId="0" fontId="15" fillId="19" borderId="4" xfId="0" applyFont="1" applyFill="1" applyBorder="1" applyAlignment="1">
      <alignment horizontal="center" vertical="center" wrapText="1"/>
    </xf>
    <xf numFmtId="0" fontId="15" fillId="16" borderId="4" xfId="0" applyFont="1" applyFill="1" applyBorder="1" applyAlignment="1">
      <alignment horizontal="center" vertical="center" wrapText="1"/>
    </xf>
    <xf numFmtId="0" fontId="15" fillId="15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top" wrapText="1"/>
    </xf>
    <xf numFmtId="0" fontId="17" fillId="18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8" fillId="20" borderId="4" xfId="0" applyFont="1" applyFill="1" applyBorder="1" applyAlignment="1">
      <alignment horizontal="center" vertical="center" wrapText="1"/>
    </xf>
    <xf numFmtId="9" fontId="15" fillId="20" borderId="4" xfId="1" applyFont="1" applyFill="1" applyBorder="1" applyAlignment="1">
      <alignment horizontal="center" vertical="center" wrapText="1"/>
    </xf>
    <xf numFmtId="0" fontId="19" fillId="0" borderId="4" xfId="0" applyFont="1" applyFill="1" applyBorder="1" applyAlignment="1" applyProtection="1">
      <alignment horizontal="center" vertical="center" wrapText="1"/>
      <protection locked="0"/>
    </xf>
    <xf numFmtId="1" fontId="20" fillId="0" borderId="4" xfId="0" applyNumberFormat="1" applyFont="1" applyFill="1" applyBorder="1" applyAlignment="1" applyProtection="1">
      <alignment horizontal="center" vertical="center"/>
      <protection locked="0"/>
    </xf>
    <xf numFmtId="1" fontId="21" fillId="0" borderId="4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9" fontId="23" fillId="0" borderId="0" xfId="1" applyFont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0" fontId="23" fillId="0" borderId="0" xfId="0" applyFont="1" applyAlignment="1">
      <alignment horizontal="right" vertical="center" wrapText="1"/>
    </xf>
    <xf numFmtId="2" fontId="20" fillId="0" borderId="0" xfId="0" applyNumberFormat="1" applyFont="1" applyFill="1" applyAlignment="1">
      <alignment horizontal="center" vertical="center"/>
    </xf>
    <xf numFmtId="2" fontId="21" fillId="0" borderId="0" xfId="0" applyNumberFormat="1" applyFont="1" applyFill="1" applyAlignment="1">
      <alignment horizontal="center" vertical="center"/>
    </xf>
    <xf numFmtId="0" fontId="23" fillId="0" borderId="0" xfId="0" applyFont="1" applyAlignment="1">
      <alignment wrapText="1"/>
    </xf>
    <xf numFmtId="0" fontId="20" fillId="0" borderId="0" xfId="0" applyFont="1" applyFill="1"/>
    <xf numFmtId="0" fontId="21" fillId="0" borderId="0" xfId="0" applyFont="1" applyFill="1"/>
    <xf numFmtId="2" fontId="20" fillId="20" borderId="4" xfId="0" applyNumberFormat="1" applyFont="1" applyFill="1" applyBorder="1" applyAlignment="1">
      <alignment horizontal="center" vertical="center"/>
    </xf>
    <xf numFmtId="2" fontId="21" fillId="20" borderId="4" xfId="0" applyNumberFormat="1" applyFont="1" applyFill="1" applyBorder="1" applyAlignment="1">
      <alignment horizontal="center" vertical="center"/>
    </xf>
    <xf numFmtId="2" fontId="25" fillId="20" borderId="4" xfId="0" applyNumberFormat="1" applyFont="1" applyFill="1" applyBorder="1" applyAlignment="1">
      <alignment horizontal="center" vertical="top"/>
    </xf>
    <xf numFmtId="0" fontId="23" fillId="0" borderId="0" xfId="0" applyFont="1" applyAlignment="1">
      <alignment horizontal="right" wrapText="1"/>
    </xf>
    <xf numFmtId="1" fontId="20" fillId="20" borderId="4" xfId="0" applyNumberFormat="1" applyFont="1" applyFill="1" applyBorder="1" applyAlignment="1">
      <alignment horizontal="center"/>
    </xf>
    <xf numFmtId="1" fontId="25" fillId="20" borderId="4" xfId="0" applyNumberFormat="1" applyFont="1" applyFill="1" applyBorder="1" applyAlignment="1">
      <alignment horizontal="center" vertical="top"/>
    </xf>
    <xf numFmtId="1" fontId="20" fillId="0" borderId="16" xfId="0" applyNumberFormat="1" applyFont="1" applyFill="1" applyBorder="1" applyAlignment="1">
      <alignment horizontal="center" vertical="center"/>
    </xf>
    <xf numFmtId="1" fontId="20" fillId="0" borderId="0" xfId="0" applyNumberFormat="1" applyFont="1" applyFill="1"/>
    <xf numFmtId="2" fontId="20" fillId="20" borderId="4" xfId="0" applyNumberFormat="1" applyFont="1" applyFill="1" applyBorder="1" applyAlignment="1">
      <alignment horizontal="center"/>
    </xf>
    <xf numFmtId="2" fontId="21" fillId="20" borderId="4" xfId="0" applyNumberFormat="1" applyFont="1" applyFill="1" applyBorder="1" applyAlignment="1">
      <alignment horizontal="center"/>
    </xf>
    <xf numFmtId="2" fontId="20" fillId="22" borderId="4" xfId="0" applyNumberFormat="1" applyFont="1" applyFill="1" applyBorder="1" applyAlignment="1">
      <alignment horizontal="center"/>
    </xf>
    <xf numFmtId="2" fontId="20" fillId="0" borderId="4" xfId="0" applyNumberFormat="1" applyFont="1" applyFill="1" applyBorder="1" applyAlignment="1">
      <alignment horizontal="center"/>
    </xf>
    <xf numFmtId="164" fontId="0" fillId="0" borderId="0" xfId="0" applyNumberFormat="1"/>
    <xf numFmtId="0" fontId="26" fillId="4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2" borderId="4" xfId="0" applyFont="1" applyFill="1" applyBorder="1" applyAlignment="1">
      <alignment horizontal="center" vertical="center" wrapText="1"/>
    </xf>
    <xf numFmtId="0" fontId="14" fillId="22" borderId="4" xfId="0" quotePrefix="1" applyFont="1" applyFill="1" applyBorder="1" applyAlignment="1">
      <alignment horizontal="center" vertical="center" wrapText="1"/>
    </xf>
    <xf numFmtId="0" fontId="14" fillId="5" borderId="4" xfId="0" applyFont="1" applyFill="1" applyBorder="1" applyAlignment="1" applyProtection="1">
      <alignment horizontal="center" vertical="center" wrapText="1"/>
      <protection locked="0"/>
    </xf>
    <xf numFmtId="9" fontId="14" fillId="0" borderId="4" xfId="1" applyNumberFormat="1" applyFont="1" applyBorder="1" applyAlignment="1">
      <alignment horizontal="center" vertical="center" wrapText="1"/>
    </xf>
    <xf numFmtId="2" fontId="27" fillId="0" borderId="4" xfId="0" applyNumberFormat="1" applyFont="1" applyFill="1" applyBorder="1" applyAlignment="1">
      <alignment horizontal="center" vertical="center"/>
    </xf>
    <xf numFmtId="1" fontId="27" fillId="0" borderId="4" xfId="0" applyNumberFormat="1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/>
    </xf>
    <xf numFmtId="9" fontId="27" fillId="3" borderId="2" xfId="1" applyFont="1" applyFill="1" applyBorder="1" applyAlignment="1"/>
    <xf numFmtId="0" fontId="9" fillId="22" borderId="4" xfId="0" applyFont="1" applyFill="1" applyBorder="1" applyAlignment="1">
      <alignment horizontal="center" vertical="center" wrapText="1"/>
    </xf>
    <xf numFmtId="0" fontId="1" fillId="24" borderId="0" xfId="0" applyFont="1" applyFill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7" fillId="3" borderId="5" xfId="0" applyFont="1" applyFill="1" applyBorder="1" applyAlignment="1">
      <alignment horizontal="right"/>
    </xf>
    <xf numFmtId="0" fontId="28" fillId="0" borderId="5" xfId="0" applyFont="1" applyBorder="1" applyAlignment="1">
      <alignment horizontal="right"/>
    </xf>
    <xf numFmtId="0" fontId="28" fillId="0" borderId="6" xfId="0" applyFont="1" applyBorder="1" applyAlignment="1">
      <alignment horizontal="right"/>
    </xf>
  </cellXfs>
  <cellStyles count="8">
    <cellStyle name="Followed Hyperlink" xfId="2" builtinId="9" hidden="1"/>
    <cellStyle name="Followed Hyperlink" xfId="4" builtinId="9" hidden="1"/>
    <cellStyle name="Followed Hyperlink" xfId="6" builtinId="9" hidden="1"/>
    <cellStyle name="Hyperlink" xfId="3" builtinId="8" hidden="1"/>
    <cellStyle name="Hyperlink" xfId="5" builtinId="8" hidden="1"/>
    <cellStyle name="Hyperlink" xfId="7" builtinId="8" hidden="1"/>
    <cellStyle name="Normal" xfId="0" builtinId="0"/>
    <cellStyle name="Percent" xfId="1" builtinId="5"/>
  </cellStyles>
  <dxfs count="9">
    <dxf>
      <font>
        <condense val="0"/>
        <extend val="0"/>
        <color indexed="22"/>
      </font>
      <fill>
        <patternFill>
          <bgColor indexed="22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rgb="FFC9E196"/>
        </patternFill>
      </fill>
    </dxf>
    <dxf>
      <fill>
        <patternFill>
          <bgColor rgb="FF7FDAE3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condense val="0"/>
        <extend val="0"/>
        <color indexed="22"/>
      </font>
      <fill>
        <patternFill>
          <bgColor indexed="22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condense val="0"/>
        <extend val="0"/>
        <color indexed="22"/>
      </font>
      <fill>
        <patternFill>
          <bgColor indexed="22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condense val="0"/>
        <extend val="0"/>
        <color indexed="22"/>
      </font>
      <fill>
        <patternFill>
          <bgColor indexed="22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condense val="0"/>
        <extend val="0"/>
        <color indexed="22"/>
      </font>
      <fill>
        <patternFill>
          <bgColor indexed="22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condense val="0"/>
        <extend val="0"/>
        <color indexed="22"/>
      </font>
      <fill>
        <patternFill>
          <bgColor indexed="22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 defaultTableStyle="TableStyleMedium9" defaultPivotStyle="PivotStyleLight16"/>
  <colors>
    <mruColors>
      <color rgb="FFFFFF66"/>
      <color rgb="FFFF99FF"/>
      <color rgb="FFFFCCFF"/>
      <color rgb="FF99FF66"/>
      <color rgb="FFCC66FF"/>
      <color rgb="FFFFCC00"/>
      <color rgb="FF66FF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tx>
            <c:v>CSF with NPV</c:v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C929106-4DAE-4FC5-8759-C7600B6D301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32B-4F56-A3C8-0C77DA0CEF4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F1FB5D4-22F9-4941-AC20-053E541F01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32B-4F56-A3C8-0C77DA0CEF4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8429D0B-5FFF-4E4D-B5B2-397A6D91E5C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32B-4F56-A3C8-0C77DA0CEF4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1D981EA-8192-49C9-AA02-3A66E1850F2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32B-4F56-A3C8-0C77DA0CEF4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2FCCBBE-0053-4FE6-9E6D-FCA479842AE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32B-4F56-A3C8-0C77DA0CEF4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3D9B97A-DCFD-45F4-BD82-BC852AACC2E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32B-4F56-A3C8-0C77DA0CEF4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3AC5774-923D-428B-AAB3-2914136341B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32B-4F56-A3C8-0C77DA0CEF4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28255C5-1065-4732-AC4B-B0E986FB89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32B-4F56-A3C8-0C77DA0CEF4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21ECEF6-350C-43CF-BAE0-0387EE0D33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532B-4F56-A3C8-0C77DA0CEF4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824E910-CD25-4666-A3F5-948D46E62E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532B-4F56-A3C8-0C77DA0CEF4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EECA0F7-0749-4892-BE18-7A81C332A9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532B-4F56-A3C8-0C77DA0CEF4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B601626-355C-41A6-BB3B-7F7A1F4F445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532B-4F56-A3C8-0C77DA0CEF4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5BC01AD-6787-4D6B-A5FE-EA9A208F69B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532B-4F56-A3C8-0C77DA0CEF4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274C77B-9966-40AA-9635-ACD886E99E3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532B-4F56-A3C8-0C77DA0CEF4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A3838E6-0DE0-4609-B2EF-789A7359145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532B-4F56-A3C8-0C77DA0CEF4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DFC4AB28-D457-4F0A-A84A-86E9B20C89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532B-4F56-A3C8-0C77DA0CEF4C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1ABAD37A-3399-4C02-8380-063814467B0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532B-4F56-A3C8-0C77DA0CEF4C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21385AE5-A7C4-4105-8EDD-D2FCBCA312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532B-4F56-A3C8-0C77DA0CEF4C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FEE8A5C2-623F-4652-9FD6-7DC6C777D6A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532B-4F56-A3C8-0C77DA0CEF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'Mapping Data'!$C$10:$U$10</c:f>
              <c:numCache>
                <c:formatCode>0.00</c:formatCode>
                <c:ptCount val="19"/>
                <c:pt idx="0">
                  <c:v>0.625</c:v>
                </c:pt>
                <c:pt idx="1">
                  <c:v>0.745</c:v>
                </c:pt>
                <c:pt idx="2">
                  <c:v>0.95</c:v>
                </c:pt>
                <c:pt idx="3">
                  <c:v>0.83</c:v>
                </c:pt>
                <c:pt idx="4">
                  <c:v>0.71499999999999997</c:v>
                </c:pt>
                <c:pt idx="5">
                  <c:v>0.745</c:v>
                </c:pt>
                <c:pt idx="6">
                  <c:v>0.92</c:v>
                </c:pt>
                <c:pt idx="7">
                  <c:v>0.82</c:v>
                </c:pt>
                <c:pt idx="8">
                  <c:v>0.70500000000000007</c:v>
                </c:pt>
                <c:pt idx="9">
                  <c:v>0.93500000000000005</c:v>
                </c:pt>
                <c:pt idx="10">
                  <c:v>0.71500000000000008</c:v>
                </c:pt>
                <c:pt idx="11">
                  <c:v>0.66999999999999993</c:v>
                </c:pt>
                <c:pt idx="12">
                  <c:v>0.79499999999999993</c:v>
                </c:pt>
                <c:pt idx="13">
                  <c:v>0.85499999999999998</c:v>
                </c:pt>
                <c:pt idx="14">
                  <c:v>0.78499999999999992</c:v>
                </c:pt>
                <c:pt idx="15">
                  <c:v>0.80499999999999994</c:v>
                </c:pt>
                <c:pt idx="16">
                  <c:v>0.82000000000000006</c:v>
                </c:pt>
                <c:pt idx="17">
                  <c:v>0.6</c:v>
                </c:pt>
                <c:pt idx="18">
                  <c:v>0.78499999999999992</c:v>
                </c:pt>
              </c:numCache>
            </c:numRef>
          </c:xVal>
          <c:yVal>
            <c:numRef>
              <c:f>'Mapping Data'!$C$8:$U$8</c:f>
              <c:numCache>
                <c:formatCode>0.00</c:formatCode>
                <c:ptCount val="19"/>
                <c:pt idx="0">
                  <c:v>0.73599999999999999</c:v>
                </c:pt>
                <c:pt idx="1">
                  <c:v>0.38200000000000001</c:v>
                </c:pt>
                <c:pt idx="2">
                  <c:v>0.65200000000000002</c:v>
                </c:pt>
                <c:pt idx="3">
                  <c:v>0.65199999999999991</c:v>
                </c:pt>
                <c:pt idx="4">
                  <c:v>0.62200000000000011</c:v>
                </c:pt>
                <c:pt idx="5">
                  <c:v>0.38800000000000001</c:v>
                </c:pt>
                <c:pt idx="6">
                  <c:v>0.874</c:v>
                </c:pt>
                <c:pt idx="7">
                  <c:v>0.754</c:v>
                </c:pt>
                <c:pt idx="8">
                  <c:v>0.38200000000000001</c:v>
                </c:pt>
                <c:pt idx="9">
                  <c:v>0.3</c:v>
                </c:pt>
                <c:pt idx="10">
                  <c:v>0.43</c:v>
                </c:pt>
                <c:pt idx="11">
                  <c:v>0.52600000000000002</c:v>
                </c:pt>
                <c:pt idx="12">
                  <c:v>0.41799999999999998</c:v>
                </c:pt>
                <c:pt idx="13">
                  <c:v>0.73599999999999999</c:v>
                </c:pt>
                <c:pt idx="14">
                  <c:v>0.44799999999999995</c:v>
                </c:pt>
                <c:pt idx="15">
                  <c:v>0.72399999999999998</c:v>
                </c:pt>
                <c:pt idx="16">
                  <c:v>0.496</c:v>
                </c:pt>
                <c:pt idx="17">
                  <c:v>0.51400000000000001</c:v>
                </c:pt>
                <c:pt idx="18">
                  <c:v>0.53200000000000003</c:v>
                </c:pt>
              </c:numCache>
            </c:numRef>
          </c:yVal>
          <c:bubbleSize>
            <c:numRef>
              <c:f>'Mapping Data'!$C$12:$U$12</c:f>
              <c:numCache>
                <c:formatCode>0.00</c:formatCode>
                <c:ptCount val="19"/>
                <c:pt idx="0">
                  <c:v>1</c:v>
                </c:pt>
                <c:pt idx="1">
                  <c:v>3</c:v>
                </c:pt>
                <c:pt idx="2">
                  <c:v>10</c:v>
                </c:pt>
                <c:pt idx="3">
                  <c:v>0.5</c:v>
                </c:pt>
                <c:pt idx="4">
                  <c:v>15</c:v>
                </c:pt>
                <c:pt idx="5">
                  <c:v>0.6</c:v>
                </c:pt>
                <c:pt idx="6">
                  <c:v>3</c:v>
                </c:pt>
                <c:pt idx="7">
                  <c:v>1</c:v>
                </c:pt>
                <c:pt idx="8">
                  <c:v>0.03</c:v>
                </c:pt>
                <c:pt idx="9">
                  <c:v>0.7</c:v>
                </c:pt>
                <c:pt idx="10">
                  <c:v>5.4</c:v>
                </c:pt>
                <c:pt idx="11">
                  <c:v>9</c:v>
                </c:pt>
                <c:pt idx="12">
                  <c:v>1.8</c:v>
                </c:pt>
                <c:pt idx="13">
                  <c:v>0.8</c:v>
                </c:pt>
                <c:pt idx="14">
                  <c:v>2.2000000000000002</c:v>
                </c:pt>
                <c:pt idx="15">
                  <c:v>3.5179999999999998</c:v>
                </c:pt>
                <c:pt idx="16">
                  <c:v>2.11</c:v>
                </c:pt>
                <c:pt idx="17">
                  <c:v>3.1</c:v>
                </c:pt>
                <c:pt idx="18">
                  <c:v>3.72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'Mapping Data'!$C$1:$U$1</c15:f>
                <c15:dlblRangeCache>
                  <c:ptCount val="19"/>
                  <c:pt idx="0">
                    <c:v>Project 1</c:v>
                  </c:pt>
                  <c:pt idx="1">
                    <c:v>Project 2</c:v>
                  </c:pt>
                  <c:pt idx="2">
                    <c:v>Project 3</c:v>
                  </c:pt>
                  <c:pt idx="3">
                    <c:v>Project 4</c:v>
                  </c:pt>
                  <c:pt idx="4">
                    <c:v>Project 5</c:v>
                  </c:pt>
                  <c:pt idx="5">
                    <c:v>Project 6</c:v>
                  </c:pt>
                  <c:pt idx="6">
                    <c:v>Project 7</c:v>
                  </c:pt>
                  <c:pt idx="7">
                    <c:v>Project 8</c:v>
                  </c:pt>
                  <c:pt idx="8">
                    <c:v>Project 9</c:v>
                  </c:pt>
                  <c:pt idx="9">
                    <c:v>Project 10</c:v>
                  </c:pt>
                  <c:pt idx="10">
                    <c:v>Project 11</c:v>
                  </c:pt>
                  <c:pt idx="11">
                    <c:v>Project 12</c:v>
                  </c:pt>
                  <c:pt idx="12">
                    <c:v>Project 13</c:v>
                  </c:pt>
                  <c:pt idx="13">
                    <c:v>Project 14</c:v>
                  </c:pt>
                  <c:pt idx="14">
                    <c:v>Project 15</c:v>
                  </c:pt>
                  <c:pt idx="15">
                    <c:v>Project 16</c:v>
                  </c:pt>
                  <c:pt idx="16">
                    <c:v>Project 17</c:v>
                  </c:pt>
                  <c:pt idx="17">
                    <c:v>Project 18</c:v>
                  </c:pt>
                  <c:pt idx="18">
                    <c:v>Project 19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532B-4F56-A3C8-0C77DA0CE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693257056"/>
        <c:axId val="693263616"/>
      </c:bubbleChart>
      <c:valAx>
        <c:axId val="693257056"/>
        <c:scaling>
          <c:orientation val="minMax"/>
          <c:max val="1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Achievability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263616"/>
        <c:crosses val="autoZero"/>
        <c:crossBetween val="midCat"/>
      </c:valAx>
      <c:valAx>
        <c:axId val="693263616"/>
        <c:scaling>
          <c:orientation val="minMax"/>
          <c:max val="1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Contribution to Strategy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257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577293</xdr:colOff>
      <xdr:row>0</xdr:row>
      <xdr:rowOff>45509</xdr:rowOff>
    </xdr:from>
    <xdr:to>
      <xdr:col>19</xdr:col>
      <xdr:colOff>352426</xdr:colOff>
      <xdr:row>3</xdr:row>
      <xdr:rowOff>446453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06668" y="45509"/>
          <a:ext cx="4032808" cy="318224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2031206</xdr:colOff>
      <xdr:row>0</xdr:row>
      <xdr:rowOff>672465</xdr:rowOff>
    </xdr:from>
    <xdr:to>
      <xdr:col>1</xdr:col>
      <xdr:colOff>2877026</xdr:colOff>
      <xdr:row>0</xdr:row>
      <xdr:rowOff>988219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50331" y="672465"/>
          <a:ext cx="845820" cy="3157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1200" b="1"/>
            <a:t>Projects</a:t>
          </a:r>
        </a:p>
      </xdr:txBody>
    </xdr:sp>
    <xdr:clientData/>
  </xdr:twoCellAnchor>
  <xdr:twoCellAnchor>
    <xdr:from>
      <xdr:col>1</xdr:col>
      <xdr:colOff>20955</xdr:colOff>
      <xdr:row>0</xdr:row>
      <xdr:rowOff>1887376</xdr:rowOff>
    </xdr:from>
    <xdr:to>
      <xdr:col>1</xdr:col>
      <xdr:colOff>2478405</xdr:colOff>
      <xdr:row>0</xdr:row>
      <xdr:rowOff>2192176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0080" y="1887376"/>
          <a:ext cx="24574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1200" b="1"/>
            <a:t>Contribution</a:t>
          </a:r>
          <a:r>
            <a:rPr lang="fr-FR" sz="1200" b="1" baseline="0"/>
            <a:t> to Strategy Factors</a:t>
          </a:r>
          <a:endParaRPr lang="fr-FR" sz="12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523874</xdr:colOff>
      <xdr:row>0</xdr:row>
      <xdr:rowOff>66675</xdr:rowOff>
    </xdr:from>
    <xdr:to>
      <xdr:col>13</xdr:col>
      <xdr:colOff>95249</xdr:colOff>
      <xdr:row>20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C0A676-3C47-42C6-97B6-36665D5FAE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0.07888</cdr:x>
      <cdr:y>0.4854</cdr:y>
    </cdr:from>
    <cdr:to>
      <cdr:x>0.97712</cdr:x>
      <cdr:y>0.48711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B3D68F11-334C-4B98-B95A-025954E27725}"/>
            </a:ext>
          </a:extLst>
        </cdr:cNvPr>
        <cdr:cNvCxnSpPr/>
      </cdr:nvCxnSpPr>
      <cdr:spPr>
        <a:xfrm xmlns:a="http://schemas.openxmlformats.org/drawingml/2006/main" flipV="1">
          <a:off x="591075" y="1793875"/>
          <a:ext cx="6730476" cy="635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0.52799</cdr:x>
      <cdr:y>0.11684</cdr:y>
    </cdr:from>
    <cdr:to>
      <cdr:x>0.52839</cdr:x>
      <cdr:y>0.85309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8F59A1A1-E562-44D1-8391-7626563E2F66}"/>
            </a:ext>
          </a:extLst>
        </cdr:cNvPr>
        <cdr:cNvCxnSpPr/>
      </cdr:nvCxnSpPr>
      <cdr:spPr>
        <a:xfrm xmlns:a="http://schemas.openxmlformats.org/drawingml/2006/main" flipV="1">
          <a:off x="3956228" y="431800"/>
          <a:ext cx="2998" cy="27209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1%20-%20Project%20Management\3-templates%20et%20forms%20PDP%20et%20DC\PDP_MM_Scorecard_V28_48_09_A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arvall/Downloads/BRM%20Roadmap%20update%20june%2022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ioscience"/>
      <sheetName val="Lab Solutions"/>
      <sheetName val="Process Solution"/>
      <sheetName val="SGM_MetricTransfer"/>
      <sheetName val="SGM_Metadata"/>
      <sheetName val="LOV Do not delete"/>
      <sheetName val="Revision Control"/>
    </sheetNames>
    <sheetDataSet>
      <sheetData sheetId="0"/>
      <sheetData sheetId="1"/>
      <sheetData sheetId="2"/>
      <sheetData sheetId="3"/>
      <sheetData sheetId="4">
        <row r="3">
          <cell r="C3" t="str">
            <v>_x0000__x0000__x0001__x0000__x0000__x0000__x0001__x0000__x0000__x0000__x0000__x0000__x0000__x0000__x0000__x0000__x0000__x0000__x0000__x0000__x0000__x0000__x0001__x0000__x0000__x0000_@ @ _x0000__x0000__x0000__x0000_@_x000B_c_x0008__x0000__x0000__x0000__x0017__x000D__x0000_Lab Solutions_x000B_c_x0008__x0000__x0000__x0000__x0017_
_x0000_Bioscience_x000B_B_x0002_%_x0000_°_x0001__x0016__x0000__x0001__x0000__x0001__x0000__x0008__x0000_&amp;_x0000__x000B__x0000__x000B__x0000__x0001__x0000__x0008__x0000_&amp;_x0000__x000B__x0000__x000B__x0000_±_x0001_»_x0000__x0002__x0000_-_x0000__x0000__x0000_ÿÃ;4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ÿÿÿÿ_x0000__x0000__x0000__x0000__x0001__x0000__x0000__x0000__x0000__x0000__x0000__x0016__x0000__x0000__x0000__x0000__x0000__x0000__x0000__x0000__x0000__x0000__x0001__x0000__x0000__x0000__x0001__x0000__x0000__x0000__x0001__x0000__x0000__x0000__x0000__x0000__x0000__x0000__x0000__x0000__x0000__x0000__x0000__x0000__x0000__x0000__x0001__x0000__x0000__x0000_@ @ _x0000__x0000__x0000__x0000_@_x000B_c_x0008__x0000_</v>
          </cell>
        </row>
      </sheetData>
      <sheetData sheetId="5"/>
      <sheetData sheetId="6">
        <row r="2">
          <cell r="A2">
            <v>1</v>
          </cell>
        </row>
        <row r="3">
          <cell r="A3">
            <v>4</v>
          </cell>
        </row>
        <row r="4">
          <cell r="A4">
            <v>7</v>
          </cell>
        </row>
        <row r="5">
          <cell r="A5">
            <v>10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P projects"/>
      <sheetName val="Future Projects"/>
      <sheetName val="Strategies"/>
    </sheetNames>
    <sheetDataSet>
      <sheetData sheetId="0"/>
      <sheetData sheetId="1"/>
      <sheetData sheetId="2">
        <row r="1">
          <cell r="A1" t="str">
            <v>Expand Key Geographies</v>
          </cell>
        </row>
        <row r="2">
          <cell r="A2" t="str">
            <v>Focus on  Diagnostic Market</v>
          </cell>
        </row>
        <row r="3">
          <cell r="A3" t="str">
            <v>Optimize Customer Approach</v>
          </cell>
        </row>
        <row r="4">
          <cell r="A4" t="str">
            <v>Profitability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D14"/>
  <sheetViews>
    <sheetView tabSelected="1" workbookViewId="0">
      <selection activeCell="A18" sqref="A18"/>
    </sheetView>
  </sheetViews>
  <sheetFormatPr defaultColWidth="8.81640625" defaultRowHeight="12.5" x14ac:dyDescent="0.35"/>
  <cols>
    <col min="1" max="1" width="71.7265625" style="3" customWidth="1"/>
    <col min="2" max="2" width="3.7265625" style="3" customWidth="1"/>
    <col min="3" max="3" width="8.81640625" style="3"/>
    <col min="4" max="4" width="35.7265625" style="3" customWidth="1"/>
    <col min="5" max="16384" width="8.81640625" style="3"/>
  </cols>
  <sheetData>
    <row r="1" spans="1:4" x14ac:dyDescent="0.35">
      <c r="A1" s="33" t="s">
        <v>63</v>
      </c>
      <c r="D1" s="3" t="s">
        <v>71</v>
      </c>
    </row>
    <row r="2" spans="1:4" ht="15" customHeight="1" x14ac:dyDescent="0.35">
      <c r="A2" s="34" t="s">
        <v>64</v>
      </c>
      <c r="D2" s="3" t="s">
        <v>66</v>
      </c>
    </row>
    <row r="3" spans="1:4" ht="15" customHeight="1" x14ac:dyDescent="0.35">
      <c r="A3" s="34" t="s">
        <v>23</v>
      </c>
      <c r="D3" s="3" t="s">
        <v>67</v>
      </c>
    </row>
    <row r="4" spans="1:4" ht="15" customHeight="1" x14ac:dyDescent="0.35">
      <c r="A4" s="34" t="s">
        <v>24</v>
      </c>
      <c r="D4" s="3" t="s">
        <v>68</v>
      </c>
    </row>
    <row r="5" spans="1:4" ht="15" customHeight="1" x14ac:dyDescent="0.35">
      <c r="A5" s="34" t="s">
        <v>25</v>
      </c>
      <c r="D5" s="3" t="s">
        <v>69</v>
      </c>
    </row>
    <row r="6" spans="1:4" ht="15" customHeight="1" x14ac:dyDescent="0.35">
      <c r="A6" s="35" t="s">
        <v>26</v>
      </c>
      <c r="D6" s="3" t="s">
        <v>70</v>
      </c>
    </row>
    <row r="7" spans="1:4" ht="15" customHeight="1" x14ac:dyDescent="0.35">
      <c r="A7" s="36" t="s">
        <v>27</v>
      </c>
    </row>
    <row r="8" spans="1:4" ht="15" customHeight="1" x14ac:dyDescent="0.35"/>
    <row r="9" spans="1:4" ht="15" customHeight="1" x14ac:dyDescent="0.35"/>
    <row r="10" spans="1:4" ht="15" customHeight="1" x14ac:dyDescent="0.35"/>
    <row r="11" spans="1:4" ht="15" customHeight="1" x14ac:dyDescent="0.35"/>
    <row r="12" spans="1:4" ht="15" customHeight="1" x14ac:dyDescent="0.35"/>
    <row r="13" spans="1:4" ht="15" customHeight="1" x14ac:dyDescent="0.35"/>
    <row r="14" spans="1:4" ht="1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N15"/>
  <sheetViews>
    <sheetView zoomScale="60" zoomScaleNormal="60" workbookViewId="0">
      <selection activeCell="J5" sqref="J5"/>
    </sheetView>
  </sheetViews>
  <sheetFormatPr defaultColWidth="8.81640625" defaultRowHeight="11.5" x14ac:dyDescent="0.35"/>
  <cols>
    <col min="1" max="1" width="46.7265625" style="17" customWidth="1"/>
    <col min="2" max="2" width="11.6328125" style="14" customWidth="1"/>
    <col min="3" max="3" width="13.1796875" style="14" customWidth="1"/>
    <col min="4" max="5" width="12.26953125" style="14" customWidth="1"/>
    <col min="6" max="6" width="12.7265625" style="14" customWidth="1"/>
    <col min="7" max="7" width="12.26953125" style="14" customWidth="1"/>
    <col min="8" max="8" width="13" style="14" customWidth="1"/>
    <col min="9" max="9" width="19.453125" style="14" bestFit="1" customWidth="1"/>
    <col min="10" max="10" width="7.7265625" style="14" customWidth="1"/>
    <col min="11" max="11" width="4.81640625" style="14" customWidth="1"/>
    <col min="12" max="12" width="8" style="14" customWidth="1"/>
    <col min="13" max="13" width="6" style="14" customWidth="1"/>
    <col min="14" max="14" width="6.26953125" style="14" customWidth="1"/>
    <col min="15" max="15" width="4.54296875" style="14" customWidth="1"/>
    <col min="16" max="16" width="6" style="14" customWidth="1"/>
    <col min="17" max="17" width="1.7265625" style="14" customWidth="1"/>
    <col min="18" max="18" width="7.453125" style="14" customWidth="1"/>
    <col min="19" max="19" width="10.26953125" style="14" customWidth="1"/>
    <col min="20" max="16384" width="8.81640625" style="14"/>
  </cols>
  <sheetData>
    <row r="1" spans="1:14" ht="71.25" customHeight="1" x14ac:dyDescent="0.35">
      <c r="A1" s="31"/>
      <c r="B1" s="55" t="str">
        <f>A2</f>
        <v>CSF1</v>
      </c>
      <c r="C1" s="55" t="str">
        <f>A3</f>
        <v>CSF2</v>
      </c>
      <c r="D1" s="55" t="str">
        <f>A4</f>
        <v>CSF3</v>
      </c>
      <c r="E1" s="55" t="str">
        <f>A5</f>
        <v>CSF4</v>
      </c>
      <c r="F1" s="55" t="str">
        <f>A6</f>
        <v>CSF5</v>
      </c>
      <c r="G1" s="55" t="str">
        <f>A7</f>
        <v>CSF6</v>
      </c>
      <c r="H1" s="57" t="s">
        <v>4</v>
      </c>
      <c r="I1" s="58" t="s">
        <v>0</v>
      </c>
    </row>
    <row r="2" spans="1:14" ht="64.5" customHeight="1" x14ac:dyDescent="0.35">
      <c r="A2" s="37" t="str">
        <f>'CSF list'!A2</f>
        <v>CSF1</v>
      </c>
      <c r="B2" s="38">
        <v>0</v>
      </c>
      <c r="C2" s="39">
        <v>4</v>
      </c>
      <c r="D2" s="40">
        <v>5</v>
      </c>
      <c r="E2" s="41">
        <v>5</v>
      </c>
      <c r="F2" s="42">
        <v>5</v>
      </c>
      <c r="G2" s="43">
        <v>0</v>
      </c>
      <c r="H2" s="44">
        <f t="shared" ref="H2:H7" si="0">SUM(B2:G2)</f>
        <v>19</v>
      </c>
      <c r="I2" s="59">
        <f>H2/$H$8</f>
        <v>0.38</v>
      </c>
    </row>
    <row r="3" spans="1:14" ht="82.5" customHeight="1" x14ac:dyDescent="0.35">
      <c r="A3" s="37" t="str">
        <f>'CSF list'!A3</f>
        <v>CSF2</v>
      </c>
      <c r="B3" s="39">
        <v>1</v>
      </c>
      <c r="C3" s="38">
        <v>0</v>
      </c>
      <c r="D3" s="45">
        <v>4</v>
      </c>
      <c r="E3" s="46">
        <v>5</v>
      </c>
      <c r="F3" s="47">
        <v>5</v>
      </c>
      <c r="G3" s="48">
        <v>0</v>
      </c>
      <c r="H3" s="44">
        <f t="shared" si="0"/>
        <v>15</v>
      </c>
      <c r="I3" s="59">
        <f t="shared" ref="I3:I7" si="1">H3/$H$8</f>
        <v>0.3</v>
      </c>
    </row>
    <row r="4" spans="1:14" ht="70.5" customHeight="1" x14ac:dyDescent="0.35">
      <c r="A4" s="37" t="str">
        <f>'CSF list'!A4</f>
        <v>CSF3</v>
      </c>
      <c r="B4" s="40">
        <v>0</v>
      </c>
      <c r="C4" s="45">
        <v>1</v>
      </c>
      <c r="D4" s="38">
        <v>0</v>
      </c>
      <c r="E4" s="49">
        <v>4</v>
      </c>
      <c r="F4" s="50">
        <v>3</v>
      </c>
      <c r="G4" s="51">
        <v>0</v>
      </c>
      <c r="H4" s="44">
        <f t="shared" si="0"/>
        <v>8</v>
      </c>
      <c r="I4" s="59">
        <f t="shared" si="1"/>
        <v>0.16</v>
      </c>
    </row>
    <row r="5" spans="1:14" ht="60.75" customHeight="1" x14ac:dyDescent="0.35">
      <c r="A5" s="37" t="str">
        <f>'CSF list'!A5</f>
        <v>CSF4</v>
      </c>
      <c r="B5" s="41">
        <v>0</v>
      </c>
      <c r="C5" s="46">
        <v>0</v>
      </c>
      <c r="D5" s="49">
        <v>1</v>
      </c>
      <c r="E5" s="38">
        <v>0</v>
      </c>
      <c r="F5" s="52">
        <v>4</v>
      </c>
      <c r="G5" s="53">
        <v>0</v>
      </c>
      <c r="H5" s="44">
        <f t="shared" si="0"/>
        <v>5</v>
      </c>
      <c r="I5" s="59">
        <f t="shared" si="1"/>
        <v>0.1</v>
      </c>
    </row>
    <row r="6" spans="1:14" ht="60.75" customHeight="1" x14ac:dyDescent="0.35">
      <c r="A6" s="37" t="str">
        <f>'CSF list'!A6</f>
        <v>CSF5</v>
      </c>
      <c r="B6" s="42">
        <v>0</v>
      </c>
      <c r="C6" s="47">
        <v>0</v>
      </c>
      <c r="D6" s="50">
        <v>2</v>
      </c>
      <c r="E6" s="52">
        <v>1</v>
      </c>
      <c r="F6" s="38">
        <v>0</v>
      </c>
      <c r="G6" s="54">
        <v>0</v>
      </c>
      <c r="H6" s="44">
        <f t="shared" si="0"/>
        <v>3</v>
      </c>
      <c r="I6" s="59">
        <f t="shared" si="1"/>
        <v>0.06</v>
      </c>
    </row>
    <row r="7" spans="1:14" ht="60.75" customHeight="1" x14ac:dyDescent="0.35">
      <c r="A7" s="55" t="str">
        <f>'CSF list'!A7</f>
        <v>CSF6</v>
      </c>
      <c r="B7" s="43">
        <v>0</v>
      </c>
      <c r="C7" s="56">
        <v>0</v>
      </c>
      <c r="D7" s="51">
        <v>0</v>
      </c>
      <c r="E7" s="53">
        <v>0</v>
      </c>
      <c r="F7" s="54">
        <v>0</v>
      </c>
      <c r="G7" s="38">
        <v>0</v>
      </c>
      <c r="H7" s="44">
        <f t="shared" si="0"/>
        <v>0</v>
      </c>
      <c r="I7" s="59">
        <f t="shared" si="1"/>
        <v>0</v>
      </c>
    </row>
    <row r="8" spans="1:14" ht="27" customHeight="1" thickBot="1" x14ac:dyDescent="0.4">
      <c r="G8" s="15" t="s">
        <v>3</v>
      </c>
      <c r="H8" s="16">
        <f>SUM(H2:H7)</f>
        <v>50</v>
      </c>
      <c r="I8" s="16">
        <f>SUM(I2:I7)</f>
        <v>1</v>
      </c>
    </row>
    <row r="9" spans="1:14" s="13" customFormat="1" ht="24" customHeight="1" x14ac:dyDescent="0.35">
      <c r="A9" s="18" t="s">
        <v>15</v>
      </c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</row>
    <row r="10" spans="1:14" s="13" customFormat="1" ht="12.5" x14ac:dyDescent="0.35">
      <c r="A10" s="22" t="s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1:14" s="13" customFormat="1" ht="31.5" customHeight="1" x14ac:dyDescent="0.35">
      <c r="A11" s="99" t="s">
        <v>12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1"/>
    </row>
    <row r="12" spans="1:14" s="13" customFormat="1" ht="15.75" customHeight="1" x14ac:dyDescent="0.35">
      <c r="A12" s="99" t="s">
        <v>13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1"/>
    </row>
    <row r="13" spans="1:14" s="13" customFormat="1" ht="12.5" x14ac:dyDescent="0.35">
      <c r="A13" s="22" t="s">
        <v>10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</row>
    <row r="14" spans="1:14" s="13" customFormat="1" ht="15.75" customHeight="1" x14ac:dyDescent="0.35">
      <c r="A14" s="22" t="s">
        <v>14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</row>
    <row r="15" spans="1:14" s="13" customFormat="1" ht="15.75" customHeight="1" thickBot="1" x14ac:dyDescent="0.4">
      <c r="A15" s="25" t="s">
        <v>11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</row>
  </sheetData>
  <mergeCells count="2">
    <mergeCell ref="A11:N11"/>
    <mergeCell ref="A12:N12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4"/>
  <sheetViews>
    <sheetView workbookViewId="0">
      <selection activeCell="F6" sqref="F6"/>
    </sheetView>
  </sheetViews>
  <sheetFormatPr defaultColWidth="8.81640625" defaultRowHeight="14.5" x14ac:dyDescent="0.35"/>
  <cols>
    <col min="1" max="1" width="26.7265625" customWidth="1"/>
    <col min="2" max="2" width="20.7265625" customWidth="1"/>
    <col min="3" max="3" width="22.453125" customWidth="1"/>
    <col min="4" max="4" width="23.81640625" customWidth="1"/>
    <col min="5" max="5" width="22.1796875" customWidth="1"/>
    <col min="6" max="6" width="5.7265625" customWidth="1"/>
    <col min="7" max="7" width="7" customWidth="1"/>
    <col min="8" max="8" width="6.453125" bestFit="1" customWidth="1"/>
    <col min="9" max="9" width="1.453125" customWidth="1"/>
    <col min="10" max="10" width="32.26953125" customWidth="1"/>
  </cols>
  <sheetData>
    <row r="1" spans="1:10" ht="16" thickBot="1" x14ac:dyDescent="0.4">
      <c r="A1" s="102" t="s">
        <v>7</v>
      </c>
      <c r="B1" s="103"/>
      <c r="C1" s="103"/>
      <c r="D1" s="103"/>
      <c r="E1" s="103"/>
      <c r="F1" s="103"/>
      <c r="G1" s="104"/>
      <c r="H1" s="96">
        <f>((H3)+(H4)+(H5)+(H6)+(H7)+(H8))/10</f>
        <v>0.52600000000000002</v>
      </c>
      <c r="J1" s="4"/>
    </row>
    <row r="2" spans="1:10" ht="16" thickBot="1" x14ac:dyDescent="0.4">
      <c r="A2" s="5"/>
      <c r="B2" s="95">
        <v>1</v>
      </c>
      <c r="C2" s="95">
        <v>4</v>
      </c>
      <c r="D2" s="95">
        <v>7</v>
      </c>
      <c r="E2" s="95">
        <v>10</v>
      </c>
      <c r="F2" s="5" t="s">
        <v>5</v>
      </c>
      <c r="G2" s="5" t="s">
        <v>0</v>
      </c>
      <c r="H2" s="6" t="s">
        <v>4</v>
      </c>
      <c r="I2" s="7"/>
      <c r="J2" s="6" t="s">
        <v>6</v>
      </c>
    </row>
    <row r="3" spans="1:10" ht="56.25" customHeight="1" x14ac:dyDescent="0.35">
      <c r="A3" s="87" t="str">
        <f>'CSF list'!A2</f>
        <v>CSF1</v>
      </c>
      <c r="B3" s="88" t="s">
        <v>39</v>
      </c>
      <c r="C3" s="88" t="s">
        <v>40</v>
      </c>
      <c r="D3" s="88" t="s">
        <v>41</v>
      </c>
      <c r="E3" s="88" t="s">
        <v>42</v>
      </c>
      <c r="F3" s="91">
        <v>4</v>
      </c>
      <c r="G3" s="92">
        <f>'CSF weight definition'!I2</f>
        <v>0.38</v>
      </c>
      <c r="H3" s="93">
        <f t="shared" ref="H3:H8" si="0">G3*F3</f>
        <v>1.52</v>
      </c>
      <c r="I3" s="7"/>
      <c r="J3" s="12"/>
    </row>
    <row r="4" spans="1:10" ht="51.75" customHeight="1" x14ac:dyDescent="0.35">
      <c r="A4" s="87" t="str">
        <f>'CSF list'!A3</f>
        <v>CSF2</v>
      </c>
      <c r="B4" s="88" t="s">
        <v>35</v>
      </c>
      <c r="C4" s="88" t="s">
        <v>36</v>
      </c>
      <c r="D4" s="88" t="s">
        <v>37</v>
      </c>
      <c r="E4" s="88" t="s">
        <v>38</v>
      </c>
      <c r="F4" s="91">
        <v>4</v>
      </c>
      <c r="G4" s="92">
        <f>'CSF weight definition'!I3</f>
        <v>0.3</v>
      </c>
      <c r="H4" s="93">
        <f t="shared" si="0"/>
        <v>1.2</v>
      </c>
      <c r="I4" s="7"/>
      <c r="J4" s="12"/>
    </row>
    <row r="5" spans="1:10" ht="52.5" customHeight="1" x14ac:dyDescent="0.35">
      <c r="A5" s="87" t="str">
        <f>'CSF list'!A4</f>
        <v>CSF3</v>
      </c>
      <c r="B5" s="89" t="s">
        <v>17</v>
      </c>
      <c r="C5" s="89" t="s">
        <v>21</v>
      </c>
      <c r="D5" s="89" t="s">
        <v>20</v>
      </c>
      <c r="E5" s="97" t="s">
        <v>22</v>
      </c>
      <c r="F5" s="91">
        <v>7</v>
      </c>
      <c r="G5" s="92">
        <f>'CSF weight definition'!I4</f>
        <v>0.16</v>
      </c>
      <c r="H5" s="93">
        <f t="shared" si="0"/>
        <v>1.1200000000000001</v>
      </c>
      <c r="I5" s="7"/>
      <c r="J5" s="12"/>
    </row>
    <row r="6" spans="1:10" ht="45.75" customHeight="1" x14ac:dyDescent="0.35">
      <c r="A6" s="87" t="str">
        <f>'CSF list'!A5</f>
        <v>CSF4</v>
      </c>
      <c r="B6" s="89" t="s">
        <v>8</v>
      </c>
      <c r="C6" s="89" t="s">
        <v>34</v>
      </c>
      <c r="D6" s="89" t="s">
        <v>33</v>
      </c>
      <c r="E6" s="89" t="s">
        <v>32</v>
      </c>
      <c r="F6" s="91">
        <v>10</v>
      </c>
      <c r="G6" s="92">
        <f>'CSF weight definition'!I5</f>
        <v>0.1</v>
      </c>
      <c r="H6" s="93">
        <f t="shared" si="0"/>
        <v>1</v>
      </c>
      <c r="I6" s="7"/>
      <c r="J6" s="12"/>
    </row>
    <row r="7" spans="1:10" ht="40.4" customHeight="1" x14ac:dyDescent="0.35">
      <c r="A7" s="87" t="str">
        <f>'CSF list'!A6</f>
        <v>CSF5</v>
      </c>
      <c r="B7" s="89" t="s">
        <v>29</v>
      </c>
      <c r="C7" s="90" t="s">
        <v>28</v>
      </c>
      <c r="D7" s="90" t="s">
        <v>30</v>
      </c>
      <c r="E7" s="89" t="s">
        <v>31</v>
      </c>
      <c r="F7" s="91">
        <v>7</v>
      </c>
      <c r="G7" s="92">
        <f>'CSF weight definition'!I6</f>
        <v>0.06</v>
      </c>
      <c r="H7" s="93">
        <f t="shared" si="0"/>
        <v>0.42</v>
      </c>
      <c r="I7" s="7"/>
      <c r="J7" s="12"/>
    </row>
    <row r="8" spans="1:10" ht="40.4" customHeight="1" x14ac:dyDescent="0.35">
      <c r="A8" s="87" t="str">
        <f>'CSF list'!A7</f>
        <v>CSF6</v>
      </c>
      <c r="B8" s="88"/>
      <c r="C8" s="88"/>
      <c r="D8" s="88"/>
      <c r="E8" s="88"/>
      <c r="F8" s="91"/>
      <c r="G8" s="92">
        <f>'CSF weight definition'!I7</f>
        <v>0</v>
      </c>
      <c r="H8" s="94">
        <f t="shared" si="0"/>
        <v>0</v>
      </c>
      <c r="I8" s="7"/>
      <c r="J8" s="12"/>
    </row>
    <row r="9" spans="1:10" x14ac:dyDescent="0.35">
      <c r="D9" s="10"/>
      <c r="E9" s="11"/>
    </row>
    <row r="10" spans="1:10" x14ac:dyDescent="0.35">
      <c r="A10" t="s">
        <v>62</v>
      </c>
      <c r="D10" s="30"/>
      <c r="E10" s="29"/>
    </row>
    <row r="11" spans="1:10" x14ac:dyDescent="0.35">
      <c r="D11" s="30"/>
      <c r="E11" s="29"/>
    </row>
    <row r="12" spans="1:10" x14ac:dyDescent="0.35">
      <c r="D12" s="30"/>
      <c r="E12" s="29"/>
    </row>
    <row r="13" spans="1:10" x14ac:dyDescent="0.35">
      <c r="D13" s="30"/>
      <c r="E13" s="29"/>
    </row>
    <row r="14" spans="1:10" x14ac:dyDescent="0.35">
      <c r="D14" s="30"/>
      <c r="E14" s="29"/>
    </row>
    <row r="15" spans="1:10" x14ac:dyDescent="0.35">
      <c r="D15" s="30"/>
      <c r="E15" s="29"/>
    </row>
    <row r="16" spans="1:10" x14ac:dyDescent="0.35">
      <c r="D16" s="30"/>
      <c r="E16" s="29"/>
    </row>
    <row r="17" spans="4:5" x14ac:dyDescent="0.35">
      <c r="D17" s="30"/>
      <c r="E17" s="29"/>
    </row>
    <row r="18" spans="4:5" x14ac:dyDescent="0.35">
      <c r="D18" s="30"/>
      <c r="E18" s="29"/>
    </row>
    <row r="19" spans="4:5" x14ac:dyDescent="0.35">
      <c r="D19" s="30"/>
      <c r="E19" s="29"/>
    </row>
    <row r="20" spans="4:5" x14ac:dyDescent="0.35">
      <c r="D20" s="30"/>
      <c r="E20" s="29"/>
    </row>
    <row r="21" spans="4:5" x14ac:dyDescent="0.35">
      <c r="D21" s="30"/>
      <c r="E21" s="29"/>
    </row>
    <row r="22" spans="4:5" x14ac:dyDescent="0.35">
      <c r="D22" s="30"/>
      <c r="E22" s="29"/>
    </row>
    <row r="23" spans="4:5" x14ac:dyDescent="0.35">
      <c r="E23" s="29"/>
    </row>
    <row r="44" spans="2:5" x14ac:dyDescent="0.35">
      <c r="B44" s="8"/>
      <c r="C44" s="8"/>
      <c r="D44" s="8"/>
      <c r="E44" s="8"/>
    </row>
  </sheetData>
  <mergeCells count="1">
    <mergeCell ref="A1:G1"/>
  </mergeCells>
  <conditionalFormatting sqref="A1:A6 J1:J8 A7:F7 E9:E23 B2:G2 A8 F8 F3:G3 B4:F4 B6:F6 F5 H1:H8 G4:G8">
    <cfRule type="expression" dxfId="8" priority="6" stopIfTrue="1">
      <formula>OR(BusinessUnit="Bioscience",BusinessUnit="Process Solutions")</formula>
    </cfRule>
  </conditionalFormatting>
  <conditionalFormatting sqref="B44:E44">
    <cfRule type="expression" dxfId="7" priority="5" stopIfTrue="1">
      <formula>OR(BusinessUnit="Bioscience",BusinessUnit="Process Solutions")</formula>
    </cfRule>
  </conditionalFormatting>
  <conditionalFormatting sqref="B8:E8">
    <cfRule type="expression" dxfId="6" priority="4" stopIfTrue="1">
      <formula>OR(BusinessUnit="Bioscience",BusinessUnit="Process Solutions")</formula>
    </cfRule>
  </conditionalFormatting>
  <conditionalFormatting sqref="B5:E5">
    <cfRule type="expression" dxfId="5" priority="2" stopIfTrue="1">
      <formula>OR(BusinessUnit="Bioscience",BusinessUnit="Process Solutions")</formula>
    </cfRule>
  </conditionalFormatting>
  <conditionalFormatting sqref="B3:E3">
    <cfRule type="expression" dxfId="4" priority="1" stopIfTrue="1">
      <formula>OR(BusinessUnit="Bioscience",BusinessUnit="Process Solutions")</formula>
    </cfRule>
  </conditionalFormatting>
  <dataValidations count="1">
    <dataValidation type="list" allowBlank="1" showInputMessage="1" showErrorMessage="1" errorTitle="Error Input" error="Valid Values are 1, 4, 7 or 10" promptTitle="Rating" prompt="Please Select Rating From This Drop Down Menu..." sqref="F3:F8" xr:uid="{00000000-0002-0000-0200-000000000000}">
      <formula1>"1,4,7,10"</formula1>
    </dataValidation>
  </dataValidations>
  <pageMargins left="0.7" right="0.7" top="0.75" bottom="0.75" header="0.3" footer="0.3"/>
  <pageSetup paperSize="9" scale="78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Z53"/>
  <sheetViews>
    <sheetView zoomScale="90" zoomScaleNormal="90" workbookViewId="0">
      <selection activeCell="E9" sqref="E9"/>
    </sheetView>
  </sheetViews>
  <sheetFormatPr defaultColWidth="8.81640625" defaultRowHeight="14.5" x14ac:dyDescent="0.35"/>
  <cols>
    <col min="1" max="1" width="9.26953125" style="2" customWidth="1"/>
    <col min="2" max="2" width="45.7265625" style="1" customWidth="1"/>
    <col min="3" max="4" width="7.36328125" style="28" bestFit="1" customWidth="1"/>
    <col min="5" max="5" width="8.7265625" style="28" bestFit="1" customWidth="1"/>
    <col min="6" max="6" width="7" style="28" customWidth="1"/>
    <col min="7" max="7" width="7.36328125" style="28" bestFit="1" customWidth="1"/>
    <col min="8" max="10" width="6" style="28" bestFit="1" customWidth="1"/>
    <col min="11" max="11" width="6.26953125" style="28" customWidth="1"/>
    <col min="12" max="12" width="6" style="28" bestFit="1" customWidth="1"/>
    <col min="13" max="14" width="6.1796875" style="28" customWidth="1"/>
    <col min="15" max="16" width="6" style="28" bestFit="1" customWidth="1"/>
    <col min="17" max="17" width="5.81640625" style="28" customWidth="1"/>
    <col min="18" max="19" width="6" style="28" bestFit="1" customWidth="1"/>
    <col min="20" max="20" width="6.453125" style="28" customWidth="1"/>
    <col min="21" max="21" width="6.81640625" style="28" customWidth="1"/>
    <col min="22" max="25" width="8.81640625" hidden="1" customWidth="1"/>
    <col min="26" max="26" width="55.7265625" customWidth="1"/>
    <col min="27" max="27" width="6" customWidth="1"/>
    <col min="28" max="28" width="8.81640625" customWidth="1"/>
    <col min="30" max="30" width="9.26953125" bestFit="1" customWidth="1"/>
    <col min="31" max="31" width="6.1796875" customWidth="1"/>
    <col min="33" max="33" width="15.453125" customWidth="1"/>
    <col min="34" max="34" width="10.7265625" customWidth="1"/>
  </cols>
  <sheetData>
    <row r="1" spans="1:26" ht="74.5" customHeight="1" x14ac:dyDescent="0.35">
      <c r="A1" s="66" t="s">
        <v>0</v>
      </c>
      <c r="B1" s="67"/>
      <c r="C1" s="32" t="s">
        <v>43</v>
      </c>
      <c r="D1" s="32" t="s">
        <v>44</v>
      </c>
      <c r="E1" s="32" t="s">
        <v>45</v>
      </c>
      <c r="F1" s="32" t="s">
        <v>46</v>
      </c>
      <c r="G1" s="32" t="s">
        <v>47</v>
      </c>
      <c r="H1" s="32" t="s">
        <v>48</v>
      </c>
      <c r="I1" s="32" t="s">
        <v>49</v>
      </c>
      <c r="J1" s="32" t="s">
        <v>50</v>
      </c>
      <c r="K1" s="32" t="s">
        <v>51</v>
      </c>
      <c r="L1" s="32" t="s">
        <v>52</v>
      </c>
      <c r="M1" s="32" t="s">
        <v>53</v>
      </c>
      <c r="N1" s="32" t="s">
        <v>54</v>
      </c>
      <c r="O1" s="32" t="s">
        <v>55</v>
      </c>
      <c r="P1" s="32" t="s">
        <v>56</v>
      </c>
      <c r="Q1" s="32" t="s">
        <v>57</v>
      </c>
      <c r="R1" s="32" t="s">
        <v>58</v>
      </c>
      <c r="S1" s="32" t="s">
        <v>59</v>
      </c>
      <c r="T1" s="32" t="s">
        <v>60</v>
      </c>
      <c r="U1" s="32" t="s">
        <v>61</v>
      </c>
    </row>
    <row r="2" spans="1:26" ht="25.4" customHeight="1" x14ac:dyDescent="0.35">
      <c r="A2" s="65">
        <f>'CSF Scorecard'!G3</f>
        <v>0.38</v>
      </c>
      <c r="B2" s="63" t="str">
        <f>'CSF list'!A2</f>
        <v>CSF1</v>
      </c>
      <c r="C2" s="60">
        <v>10</v>
      </c>
      <c r="D2" s="61">
        <v>1</v>
      </c>
      <c r="E2" s="61">
        <v>7</v>
      </c>
      <c r="F2" s="62">
        <v>7</v>
      </c>
      <c r="G2" s="61">
        <v>7</v>
      </c>
      <c r="H2" s="61">
        <v>4</v>
      </c>
      <c r="I2" s="61">
        <v>10</v>
      </c>
      <c r="J2" s="61">
        <v>10</v>
      </c>
      <c r="K2" s="61">
        <v>4</v>
      </c>
      <c r="L2" s="61">
        <v>1</v>
      </c>
      <c r="M2" s="61">
        <v>4</v>
      </c>
      <c r="N2" s="61">
        <v>4</v>
      </c>
      <c r="O2" s="61">
        <v>4</v>
      </c>
      <c r="P2" s="61">
        <v>10</v>
      </c>
      <c r="Q2" s="61">
        <v>4</v>
      </c>
      <c r="R2" s="61">
        <v>7</v>
      </c>
      <c r="S2" s="61">
        <v>7</v>
      </c>
      <c r="T2" s="61">
        <v>7</v>
      </c>
      <c r="U2" s="61">
        <v>7</v>
      </c>
      <c r="Z2" s="86"/>
    </row>
    <row r="3" spans="1:26" ht="25.4" customHeight="1" x14ac:dyDescent="0.35">
      <c r="A3" s="65">
        <f>'CSF Scorecard'!G4</f>
        <v>0.3</v>
      </c>
      <c r="B3" s="63" t="str">
        <f>'CSF list'!A3</f>
        <v>CSF2</v>
      </c>
      <c r="C3" s="60">
        <v>4</v>
      </c>
      <c r="D3" s="61">
        <v>7</v>
      </c>
      <c r="E3" s="61">
        <v>7</v>
      </c>
      <c r="F3" s="62">
        <v>7</v>
      </c>
      <c r="G3" s="61">
        <v>4</v>
      </c>
      <c r="H3" s="61">
        <v>4</v>
      </c>
      <c r="I3" s="61">
        <v>10</v>
      </c>
      <c r="J3" s="61">
        <v>4</v>
      </c>
      <c r="K3" s="61">
        <v>4</v>
      </c>
      <c r="L3" s="61">
        <v>4</v>
      </c>
      <c r="M3" s="61">
        <v>4</v>
      </c>
      <c r="N3" s="61">
        <v>4</v>
      </c>
      <c r="O3" s="61">
        <v>4</v>
      </c>
      <c r="P3" s="61">
        <v>7</v>
      </c>
      <c r="Q3" s="61">
        <v>4</v>
      </c>
      <c r="R3" s="61">
        <v>10</v>
      </c>
      <c r="S3" s="61">
        <v>4</v>
      </c>
      <c r="T3" s="61">
        <v>4</v>
      </c>
      <c r="U3" s="61">
        <v>4</v>
      </c>
      <c r="Z3" s="86"/>
    </row>
    <row r="4" spans="1:26" ht="25.4" customHeight="1" x14ac:dyDescent="0.35">
      <c r="A4" s="65">
        <f>'CSF Scorecard'!G5</f>
        <v>0.16</v>
      </c>
      <c r="B4" s="63" t="str">
        <f>'CSF list'!A4</f>
        <v>CSF3</v>
      </c>
      <c r="C4" s="60">
        <v>7</v>
      </c>
      <c r="D4" s="61">
        <v>4</v>
      </c>
      <c r="E4" s="61">
        <v>7</v>
      </c>
      <c r="F4" s="62">
        <v>4</v>
      </c>
      <c r="G4" s="61">
        <v>7</v>
      </c>
      <c r="H4" s="61">
        <v>1</v>
      </c>
      <c r="I4" s="61">
        <v>10</v>
      </c>
      <c r="J4" s="61">
        <v>7</v>
      </c>
      <c r="K4" s="61">
        <v>1</v>
      </c>
      <c r="L4" s="61">
        <v>1</v>
      </c>
      <c r="M4" s="61">
        <v>4</v>
      </c>
      <c r="N4" s="61">
        <v>7</v>
      </c>
      <c r="O4" s="61">
        <v>1</v>
      </c>
      <c r="P4" s="61">
        <v>4</v>
      </c>
      <c r="Q4" s="61">
        <v>4</v>
      </c>
      <c r="R4" s="61">
        <v>7</v>
      </c>
      <c r="S4" s="61">
        <v>4</v>
      </c>
      <c r="T4" s="61">
        <v>4</v>
      </c>
      <c r="U4" s="61">
        <v>4</v>
      </c>
      <c r="Z4" s="86"/>
    </row>
    <row r="5" spans="1:26" ht="25.4" customHeight="1" x14ac:dyDescent="0.35">
      <c r="A5" s="65">
        <f>'CSF Scorecard'!G6</f>
        <v>0.1</v>
      </c>
      <c r="B5" s="63" t="str">
        <f>'CSF list'!A5</f>
        <v>CSF4</v>
      </c>
      <c r="C5" s="60">
        <v>10</v>
      </c>
      <c r="D5" s="61">
        <v>1</v>
      </c>
      <c r="E5" s="61">
        <v>4</v>
      </c>
      <c r="F5" s="62">
        <v>7</v>
      </c>
      <c r="G5" s="61">
        <v>10</v>
      </c>
      <c r="H5" s="61">
        <v>4</v>
      </c>
      <c r="I5" s="61">
        <v>1</v>
      </c>
      <c r="J5" s="61">
        <v>10</v>
      </c>
      <c r="K5" s="61">
        <v>7</v>
      </c>
      <c r="L5" s="61">
        <v>1</v>
      </c>
      <c r="M5" s="61">
        <v>7</v>
      </c>
      <c r="N5" s="61">
        <v>10</v>
      </c>
      <c r="O5" s="61">
        <v>7</v>
      </c>
      <c r="P5" s="61">
        <v>4</v>
      </c>
      <c r="Q5" s="61">
        <v>7</v>
      </c>
      <c r="R5" s="61">
        <v>4</v>
      </c>
      <c r="S5" s="61">
        <v>4</v>
      </c>
      <c r="T5" s="61">
        <v>4</v>
      </c>
      <c r="U5" s="61">
        <v>4</v>
      </c>
      <c r="Z5" s="86"/>
    </row>
    <row r="6" spans="1:26" s="28" customFormat="1" ht="25.4" customHeight="1" x14ac:dyDescent="0.35">
      <c r="A6" s="65">
        <f>'CSF Scorecard'!G7</f>
        <v>0.06</v>
      </c>
      <c r="B6" s="64" t="str">
        <f>'CSF list'!A6</f>
        <v>CSF5</v>
      </c>
      <c r="C6" s="60">
        <v>4</v>
      </c>
      <c r="D6" s="60">
        <v>10</v>
      </c>
      <c r="E6" s="60">
        <v>4</v>
      </c>
      <c r="F6" s="60">
        <v>7</v>
      </c>
      <c r="G6" s="60">
        <v>4</v>
      </c>
      <c r="H6" s="60">
        <v>10</v>
      </c>
      <c r="I6" s="60">
        <v>4</v>
      </c>
      <c r="J6" s="60">
        <v>7</v>
      </c>
      <c r="K6" s="60">
        <v>4</v>
      </c>
      <c r="L6" s="60">
        <v>1</v>
      </c>
      <c r="M6" s="60">
        <v>4</v>
      </c>
      <c r="N6" s="60">
        <v>7</v>
      </c>
      <c r="O6" s="60">
        <v>10</v>
      </c>
      <c r="P6" s="60">
        <v>7</v>
      </c>
      <c r="Q6" s="60">
        <v>7</v>
      </c>
      <c r="R6" s="60">
        <v>1</v>
      </c>
      <c r="S6" s="60">
        <v>1</v>
      </c>
      <c r="T6" s="60">
        <v>4</v>
      </c>
      <c r="U6" s="60">
        <v>7</v>
      </c>
    </row>
    <row r="7" spans="1:26" s="28" customFormat="1" ht="25.4" customHeight="1" x14ac:dyDescent="0.35">
      <c r="A7" s="65">
        <f>'CSF Scorecard'!G8</f>
        <v>0</v>
      </c>
      <c r="B7" s="64" t="str">
        <f>'CSF list'!A7</f>
        <v>CSF6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pans="1:26" ht="33.5" customHeight="1" x14ac:dyDescent="0.35">
      <c r="A8" s="9"/>
      <c r="B8" s="68" t="s">
        <v>1</v>
      </c>
      <c r="C8" s="69">
        <f t="shared" ref="C8:K8" si="0">(C2*$A$2+C3*$A$3+C4*$A$4+C5*$A$5+C6*$A$6+C7*$A$7)/10</f>
        <v>0.73599999999999999</v>
      </c>
      <c r="D8" s="70">
        <f t="shared" si="0"/>
        <v>0.38200000000000001</v>
      </c>
      <c r="E8" s="70">
        <f t="shared" si="0"/>
        <v>0.65200000000000002</v>
      </c>
      <c r="F8" s="70">
        <f t="shared" si="0"/>
        <v>0.65199999999999991</v>
      </c>
      <c r="G8" s="70">
        <f t="shared" si="0"/>
        <v>0.62200000000000011</v>
      </c>
      <c r="H8" s="70">
        <f t="shared" si="0"/>
        <v>0.38800000000000001</v>
      </c>
      <c r="I8" s="70">
        <f t="shared" si="0"/>
        <v>0.874</v>
      </c>
      <c r="J8" s="70">
        <f t="shared" si="0"/>
        <v>0.754</v>
      </c>
      <c r="K8" s="70">
        <f t="shared" si="0"/>
        <v>0.38200000000000001</v>
      </c>
      <c r="L8" s="70">
        <v>0.3</v>
      </c>
      <c r="M8" s="70">
        <f t="shared" ref="M8:U8" si="1">(M2*$A$2+M3*$A$3+M4*$A$4+M5*$A$5+M6*$A$6+M7*$A$7)/10</f>
        <v>0.43</v>
      </c>
      <c r="N8" s="70">
        <f t="shared" si="1"/>
        <v>0.52600000000000002</v>
      </c>
      <c r="O8" s="70">
        <f t="shared" si="1"/>
        <v>0.41799999999999998</v>
      </c>
      <c r="P8" s="70">
        <f t="shared" si="1"/>
        <v>0.73599999999999999</v>
      </c>
      <c r="Q8" s="70">
        <f t="shared" si="1"/>
        <v>0.44799999999999995</v>
      </c>
      <c r="R8" s="70">
        <f t="shared" si="1"/>
        <v>0.72399999999999998</v>
      </c>
      <c r="S8" s="70">
        <f t="shared" si="1"/>
        <v>0.496</v>
      </c>
      <c r="T8" s="70">
        <f t="shared" si="1"/>
        <v>0.51400000000000001</v>
      </c>
      <c r="U8" s="70">
        <f t="shared" si="1"/>
        <v>0.53200000000000003</v>
      </c>
    </row>
    <row r="9" spans="1:26" ht="18.5" x14ac:dyDescent="0.45">
      <c r="B9" s="71"/>
      <c r="C9" s="72"/>
      <c r="D9" s="72"/>
      <c r="E9" s="72"/>
      <c r="F9" s="73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</row>
    <row r="10" spans="1:26" ht="18.5" x14ac:dyDescent="0.35">
      <c r="B10" s="68" t="s">
        <v>19</v>
      </c>
      <c r="C10" s="74">
        <v>0.625</v>
      </c>
      <c r="D10" s="74">
        <v>0.745</v>
      </c>
      <c r="E10" s="74">
        <v>0.95</v>
      </c>
      <c r="F10" s="75">
        <v>0.83</v>
      </c>
      <c r="G10" s="74">
        <v>0.71499999999999997</v>
      </c>
      <c r="H10" s="74">
        <v>0.745</v>
      </c>
      <c r="I10" s="74">
        <v>0.92</v>
      </c>
      <c r="J10" s="74">
        <v>0.82</v>
      </c>
      <c r="K10" s="74">
        <v>0.70500000000000007</v>
      </c>
      <c r="L10" s="74">
        <v>0.93500000000000005</v>
      </c>
      <c r="M10" s="74">
        <v>0.71500000000000008</v>
      </c>
      <c r="N10" s="74">
        <v>0.66999999999999993</v>
      </c>
      <c r="O10" s="74">
        <v>0.79499999999999993</v>
      </c>
      <c r="P10" s="74">
        <v>0.85499999999999998</v>
      </c>
      <c r="Q10" s="74">
        <v>0.78499999999999992</v>
      </c>
      <c r="R10" s="74">
        <v>0.80499999999999994</v>
      </c>
      <c r="S10" s="74">
        <v>0.82000000000000006</v>
      </c>
      <c r="T10" s="74">
        <v>0.6</v>
      </c>
      <c r="U10" s="74">
        <v>0.78499999999999992</v>
      </c>
    </row>
    <row r="11" spans="1:26" ht="18.5" hidden="1" x14ac:dyDescent="0.45">
      <c r="B11" s="68" t="s">
        <v>2</v>
      </c>
      <c r="C11" s="74" t="e">
        <f>#REF!*#REF!</f>
        <v>#REF!</v>
      </c>
      <c r="D11" s="82"/>
      <c r="E11" s="82"/>
      <c r="F11" s="83"/>
      <c r="G11" s="74"/>
      <c r="H11" s="84"/>
      <c r="I11" s="82"/>
      <c r="J11" s="84"/>
      <c r="K11" s="84"/>
      <c r="L11" s="82"/>
      <c r="M11" s="85"/>
      <c r="N11" s="85"/>
      <c r="O11" s="85"/>
      <c r="P11" s="85"/>
      <c r="Q11" s="85"/>
      <c r="R11" s="82"/>
      <c r="S11" s="82"/>
      <c r="T11" s="85"/>
      <c r="U11" s="82"/>
    </row>
    <row r="12" spans="1:26" ht="18.5" x14ac:dyDescent="0.45">
      <c r="B12" s="68" t="s">
        <v>18</v>
      </c>
      <c r="C12" s="74">
        <v>1</v>
      </c>
      <c r="D12" s="74">
        <v>3</v>
      </c>
      <c r="E12" s="74">
        <v>10</v>
      </c>
      <c r="F12" s="74">
        <v>0.5</v>
      </c>
      <c r="G12" s="76">
        <v>15</v>
      </c>
      <c r="H12" s="74">
        <v>0.6</v>
      </c>
      <c r="I12" s="76">
        <v>3</v>
      </c>
      <c r="J12" s="76">
        <v>1</v>
      </c>
      <c r="K12" s="76">
        <v>0.03</v>
      </c>
      <c r="L12" s="76">
        <v>0.7</v>
      </c>
      <c r="M12" s="76">
        <v>5.4</v>
      </c>
      <c r="N12" s="76">
        <v>9</v>
      </c>
      <c r="O12" s="76">
        <v>1.8</v>
      </c>
      <c r="P12" s="76">
        <v>0.8</v>
      </c>
      <c r="Q12" s="76">
        <v>2.2000000000000002</v>
      </c>
      <c r="R12" s="76">
        <v>3.5179999999999998</v>
      </c>
      <c r="S12" s="74">
        <v>2.11</v>
      </c>
      <c r="T12" s="82">
        <v>3.1</v>
      </c>
      <c r="U12" s="82">
        <v>3.72</v>
      </c>
    </row>
    <row r="13" spans="1:26" ht="18.5" x14ac:dyDescent="0.45">
      <c r="B13" s="77" t="s">
        <v>16</v>
      </c>
      <c r="C13" s="78">
        <v>10</v>
      </c>
      <c r="D13" s="78">
        <v>64</v>
      </c>
      <c r="E13" s="78">
        <v>373</v>
      </c>
      <c r="F13" s="78">
        <v>85</v>
      </c>
      <c r="G13" s="78">
        <v>1841</v>
      </c>
      <c r="H13" s="78">
        <v>10</v>
      </c>
      <c r="I13" s="78">
        <v>872</v>
      </c>
      <c r="J13" s="78">
        <v>10</v>
      </c>
      <c r="K13" s="79">
        <v>71</v>
      </c>
      <c r="L13" s="79">
        <v>42</v>
      </c>
      <c r="M13" s="78">
        <v>10</v>
      </c>
      <c r="N13" s="78">
        <v>10</v>
      </c>
      <c r="O13" s="78">
        <v>10</v>
      </c>
      <c r="P13" s="78">
        <v>10</v>
      </c>
      <c r="Q13" s="78">
        <v>10</v>
      </c>
      <c r="R13" s="78">
        <v>202</v>
      </c>
      <c r="S13" s="78">
        <v>97</v>
      </c>
      <c r="T13" s="78">
        <v>256</v>
      </c>
      <c r="U13" s="78">
        <v>1023</v>
      </c>
    </row>
    <row r="14" spans="1:26" ht="18.5" x14ac:dyDescent="0.45">
      <c r="B14" s="77"/>
      <c r="C14" s="80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49" spans="1:1" ht="25" x14ac:dyDescent="0.35">
      <c r="A49" s="98" t="s">
        <v>65</v>
      </c>
    </row>
    <row r="50" spans="1:1" x14ac:dyDescent="0.35">
      <c r="A50" s="98">
        <v>1</v>
      </c>
    </row>
    <row r="51" spans="1:1" x14ac:dyDescent="0.35">
      <c r="A51" s="98">
        <v>4</v>
      </c>
    </row>
    <row r="52" spans="1:1" x14ac:dyDescent="0.35">
      <c r="A52" s="98">
        <v>7</v>
      </c>
    </row>
    <row r="53" spans="1:1" x14ac:dyDescent="0.35">
      <c r="A53" s="98">
        <v>10</v>
      </c>
    </row>
  </sheetData>
  <phoneticPr fontId="13" type="noConversion"/>
  <conditionalFormatting sqref="C2:C7">
    <cfRule type="expression" dxfId="3" priority="52" stopIfTrue="1">
      <formula>OR(BusinessUnit="Bioscience",BusinessUnit="Process Solutions")</formula>
    </cfRule>
  </conditionalFormatting>
  <conditionalFormatting sqref="C1:U1">
    <cfRule type="expression" dxfId="2" priority="90" stopIfTrue="1">
      <formula>#REF!="yes-internal commitment"</formula>
    </cfRule>
    <cfRule type="expression" dxfId="1" priority="91" stopIfTrue="1">
      <formula>#REF!="yes-external commitment"</formula>
    </cfRule>
  </conditionalFormatting>
  <conditionalFormatting sqref="D6:U7">
    <cfRule type="expression" dxfId="0" priority="1" stopIfTrue="1">
      <formula>OR(BusinessUnit="Bioscience",BusinessUnit="Process Solutions")</formula>
    </cfRule>
  </conditionalFormatting>
  <dataValidations count="1">
    <dataValidation type="list" allowBlank="1" showInputMessage="1" showErrorMessage="1" prompt="Please select rating from this drop down menu" sqref="C2:U7" xr:uid="{229587E5-5701-4BEB-9887-927D322D0B68}">
      <formula1>$A$50:$A$53</formula1>
    </dataValidation>
  </dataValidations>
  <pageMargins left="0.7" right="0.7" top="0.75" bottom="0.75" header="0.3" footer="0.3"/>
  <pageSetup paperSize="9" fitToHeight="0" orientation="landscape" r:id="rId1"/>
  <headerFooter>
    <oddFooter>&amp;L&amp;D&amp;A&amp;F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76DD-0524-47E5-B097-640257868E77}">
  <dimension ref="A1"/>
  <sheetViews>
    <sheetView workbookViewId="0">
      <selection activeCell="N7" sqref="N7"/>
    </sheetView>
  </sheetViews>
  <sheetFormatPr defaultRowHeight="14.5" x14ac:dyDescent="0.35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CSF list</vt:lpstr>
      <vt:lpstr>CSF weight definition</vt:lpstr>
      <vt:lpstr>CSF Scorecard</vt:lpstr>
      <vt:lpstr>Mapping Data</vt:lpstr>
      <vt:lpstr>Bubble Chart</vt:lpstr>
    </vt:vector>
  </TitlesOfParts>
  <Company>Merck KGaA, Darmstadt, Germany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M177294</dc:creator>
  <cp:lastModifiedBy>Matthew Koch</cp:lastModifiedBy>
  <cp:lastPrinted>2019-04-30T13:31:33Z</cp:lastPrinted>
  <dcterms:created xsi:type="dcterms:W3CDTF">2012-11-30T08:05:09Z</dcterms:created>
  <dcterms:modified xsi:type="dcterms:W3CDTF">2020-11-09T14:33:50Z</dcterms:modified>
</cp:coreProperties>
</file>